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mtowncouncil-my.sharepoint.com/personal/info_wem_gov_uk/Documents/Town Clerk Docs/Finance/Estimates/2021-22/"/>
    </mc:Choice>
  </mc:AlternateContent>
  <xr:revisionPtr revIDLastSave="423" documentId="114_{A9F1DE93-6C80-427C-9F29-30752360F2EF}" xr6:coauthVersionLast="46" xr6:coauthVersionMax="46" xr10:uidLastSave="{532446A0-55B3-4D92-A261-52AA260AFCCF}"/>
  <bookViews>
    <workbookView xWindow="-108" yWindow="-108" windowWidth="23256" windowHeight="12576" xr2:uid="{5905219A-E979-4A41-BDE8-6409AFA884F6}"/>
  </bookViews>
  <sheets>
    <sheet name="2021-22 Draft" sheetId="1" r:id="rId1"/>
    <sheet name="12.11.20 staffing budget" sheetId="3" r:id="rId2"/>
    <sheet name="membership sub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1" l="1"/>
  <c r="B117" i="1" s="1"/>
  <c r="B11" i="1" l="1"/>
  <c r="B61" i="1" l="1"/>
  <c r="E12" i="4" l="1"/>
  <c r="D12" i="4"/>
  <c r="B80" i="1" l="1"/>
  <c r="B105" i="1"/>
  <c r="B11" i="3" l="1"/>
  <c r="B18" i="3" l="1"/>
  <c r="B94" i="1" l="1"/>
  <c r="B90" i="1"/>
  <c r="B84" i="1"/>
  <c r="B75" i="1"/>
  <c r="B70" i="1"/>
  <c r="B45" i="1"/>
  <c r="B21" i="1"/>
  <c r="B17" i="1"/>
  <c r="B106" i="1" l="1"/>
  <c r="B118" i="1" s="1"/>
  <c r="B119" i="1" l="1"/>
</calcChain>
</file>

<file path=xl/sharedStrings.xml><?xml version="1.0" encoding="utf-8"?>
<sst xmlns="http://schemas.openxmlformats.org/spreadsheetml/2006/main" count="158" uniqueCount="130">
  <si>
    <t>NET EXPENDITURE</t>
  </si>
  <si>
    <t>PUBLIC LIGHTING</t>
  </si>
  <si>
    <t>Loan Charges(PWLB)</t>
  </si>
  <si>
    <t>Energy</t>
  </si>
  <si>
    <t>Mtce</t>
  </si>
  <si>
    <t>Total</t>
  </si>
  <si>
    <t>BURIAL GROUNDS</t>
  </si>
  <si>
    <t>Rates</t>
  </si>
  <si>
    <t>Bin emptying in skips etc</t>
  </si>
  <si>
    <t>Contribution to Whitchurch Rd</t>
  </si>
  <si>
    <t>ALLOTMENTS</t>
  </si>
  <si>
    <t>Water by meter</t>
  </si>
  <si>
    <t>ADMINISTRATION</t>
  </si>
  <si>
    <t>Postage &amp; Telephone</t>
  </si>
  <si>
    <t>Stat, books, etc</t>
  </si>
  <si>
    <t>Membership/ subs</t>
  </si>
  <si>
    <t>Audit</t>
  </si>
  <si>
    <t xml:space="preserve">Copier </t>
  </si>
  <si>
    <t>Chain of Office</t>
  </si>
  <si>
    <t>Mayors Allowance</t>
  </si>
  <si>
    <t>Mayors Hospitality</t>
  </si>
  <si>
    <t>Insurance</t>
  </si>
  <si>
    <t>Honours Boards</t>
  </si>
  <si>
    <t>Election Expenses</t>
  </si>
  <si>
    <t>Legal Fees</t>
  </si>
  <si>
    <t>Bank Charges</t>
  </si>
  <si>
    <t>Computer</t>
  </si>
  <si>
    <t>Townsman Certs</t>
  </si>
  <si>
    <t>Office/room hire</t>
  </si>
  <si>
    <t>Pat test</t>
  </si>
  <si>
    <t>Finance package</t>
  </si>
  <si>
    <t>Communication / website</t>
  </si>
  <si>
    <t>Flags</t>
  </si>
  <si>
    <t>Events</t>
  </si>
  <si>
    <t>Msc</t>
  </si>
  <si>
    <t>CONTRIBUTIONS</t>
  </si>
  <si>
    <t>Millennium Green</t>
  </si>
  <si>
    <t>Youth Club</t>
  </si>
  <si>
    <t>Town Promotion</t>
  </si>
  <si>
    <t>Christmas Lights</t>
  </si>
  <si>
    <t>Remembrance Service</t>
  </si>
  <si>
    <t>Small Grants</t>
  </si>
  <si>
    <t>Wem Economic Forum</t>
  </si>
  <si>
    <t>Climate Change</t>
  </si>
  <si>
    <t>RECREATION</t>
  </si>
  <si>
    <t>WSSA</t>
  </si>
  <si>
    <t>Play Equip.</t>
  </si>
  <si>
    <t>Repairs &amp; Maintenance</t>
  </si>
  <si>
    <t>Tree Works</t>
  </si>
  <si>
    <t>Inspections</t>
  </si>
  <si>
    <t>Recreation (Litter)</t>
  </si>
  <si>
    <t>skate ramp replacement</t>
  </si>
  <si>
    <t xml:space="preserve">SWIMMING POOL </t>
  </si>
  <si>
    <t>Repairs</t>
  </si>
  <si>
    <t>Contribution</t>
  </si>
  <si>
    <t>Insurance, misc.</t>
  </si>
  <si>
    <t>SALARY and WAGES</t>
  </si>
  <si>
    <t>Staff travel expenses</t>
  </si>
  <si>
    <t>Staff Training</t>
  </si>
  <si>
    <t>Salary NI, Pension &amp; Payroll</t>
  </si>
  <si>
    <t>CLLR TRAVEL EXPENSES</t>
  </si>
  <si>
    <t>Training Conferences</t>
  </si>
  <si>
    <t>Cllr Travel Expenses</t>
  </si>
  <si>
    <t>PUBLIC TOILETS</t>
  </si>
  <si>
    <t>Toilet Cleaning</t>
  </si>
  <si>
    <t>Utilities</t>
  </si>
  <si>
    <t>BUS SHELTERS</t>
  </si>
  <si>
    <t>Cleaning</t>
  </si>
  <si>
    <t>MISC</t>
  </si>
  <si>
    <t>Floral Planters</t>
  </si>
  <si>
    <t>CCTV Scheme</t>
  </si>
  <si>
    <t>Wem Town Hall</t>
  </si>
  <si>
    <t>Town Transformation</t>
  </si>
  <si>
    <t>Youth Services</t>
  </si>
  <si>
    <t>Old Toilet block</t>
  </si>
  <si>
    <t>Total Net expenditure</t>
  </si>
  <si>
    <t>NET INCOME</t>
  </si>
  <si>
    <t>2020-21</t>
  </si>
  <si>
    <t>Bank a/c Interest</t>
  </si>
  <si>
    <t>Allotment Rents</t>
  </si>
  <si>
    <t>Burial Fees</t>
  </si>
  <si>
    <t>Story of Wem</t>
  </si>
  <si>
    <t>Toilet income</t>
  </si>
  <si>
    <t>Town Precept</t>
  </si>
  <si>
    <t>TOTAL NET INCOME</t>
  </si>
  <si>
    <t>Expenditure</t>
  </si>
  <si>
    <t>Staff salaries</t>
  </si>
  <si>
    <t xml:space="preserve">Town Clerk </t>
  </si>
  <si>
    <t xml:space="preserve">Assistant Clerk </t>
  </si>
  <si>
    <t xml:space="preserve">Groundsman </t>
  </si>
  <si>
    <t>Litter Picker</t>
  </si>
  <si>
    <t>Additional worker</t>
  </si>
  <si>
    <t xml:space="preserve">Msc staffing </t>
  </si>
  <si>
    <t>Employers NI</t>
  </si>
  <si>
    <t xml:space="preserve">Pensions </t>
  </si>
  <si>
    <t>Payroll Admin Fee</t>
  </si>
  <si>
    <t>Staff Travel</t>
  </si>
  <si>
    <r>
      <t xml:space="preserve">Wem Town Council Staffing Budget 2021-22                                </t>
    </r>
    <r>
      <rPr>
        <b/>
        <sz val="12"/>
        <color theme="1"/>
        <rFont val="Calibri"/>
        <family val="2"/>
        <scheme val="minor"/>
      </rPr>
      <t xml:space="preserve">   </t>
    </r>
  </si>
  <si>
    <t>scale</t>
  </si>
  <si>
    <t>hours</t>
  </si>
  <si>
    <t xml:space="preserve">Groundsmans Overtime </t>
  </si>
  <si>
    <t>est. 2%</t>
  </si>
  <si>
    <t>FT</t>
  </si>
  <si>
    <t>National salary award all staff*</t>
  </si>
  <si>
    <t>CONFIDENTIAL and DRAFT</t>
  </si>
  <si>
    <t>2021/22 inc. increment</t>
  </si>
  <si>
    <t>£12.98/ hr</t>
  </si>
  <si>
    <t>min. wage</t>
  </si>
  <si>
    <t>£10.24/ hr</t>
  </si>
  <si>
    <t>Repairs and maintenance</t>
  </si>
  <si>
    <t>H&amp;S Contract</t>
  </si>
  <si>
    <t>Membership / Subscription / Contract Details</t>
  </si>
  <si>
    <t>ICO</t>
  </si>
  <si>
    <t>Parish Online</t>
  </si>
  <si>
    <t>Local council Review</t>
  </si>
  <si>
    <t>Staffing Review</t>
  </si>
  <si>
    <t>ICCM Membership</t>
  </si>
  <si>
    <t>SALC</t>
  </si>
  <si>
    <t>Smart Water</t>
  </si>
  <si>
    <t>SLCC</t>
  </si>
  <si>
    <t>2021-22</t>
  </si>
  <si>
    <t>Repairs and Maintenance</t>
  </si>
  <si>
    <t>contribution from reserves</t>
  </si>
  <si>
    <t>Column Replacement</t>
  </si>
  <si>
    <t>Christmas Festival</t>
  </si>
  <si>
    <t>Total including  reserve</t>
  </si>
  <si>
    <t>Wem Town Council   Budget 2021/2022</t>
  </si>
  <si>
    <t>Approved 21.1.21</t>
  </si>
  <si>
    <t>Approved Budget</t>
  </si>
  <si>
    <t>£8.91/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</si>
</sst>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30" x14ac:knownFonts="1">
    <font>
      <sz val="11"/>
      <color theme="1"/>
      <name val="Calibri"/>
      <family val="2"/>
      <scheme val="minor"/>
    </font>
    <font>
      <sz val="11.5"/>
      <color rgb="FFFF0000"/>
      <name val="Arial"/>
      <family val="2"/>
    </font>
    <font>
      <b/>
      <sz val="11.5"/>
      <color rgb="FFFF0000"/>
      <name val="Arial"/>
      <family val="2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50505"/>
      <name val="Segoe UI Historic"/>
      <family val="2"/>
    </font>
    <font>
      <sz val="12"/>
      <name val="Arial"/>
      <family val="2"/>
    </font>
    <font>
      <sz val="22"/>
      <color theme="1"/>
      <name val="Arial"/>
      <family val="2"/>
    </font>
    <font>
      <i/>
      <sz val="11.5"/>
      <color theme="1"/>
      <name val="Arial"/>
      <family val="2"/>
    </font>
    <font>
      <sz val="11.5"/>
      <color theme="4"/>
      <name val="Arial"/>
      <family val="2"/>
    </font>
    <font>
      <sz val="11.5"/>
      <color theme="9"/>
      <name val="Arial"/>
      <family val="2"/>
    </font>
    <font>
      <b/>
      <u/>
      <sz val="12"/>
      <color rgb="FFFF0000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b/>
      <sz val="20"/>
      <color theme="1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3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9" fontId="0" fillId="0" borderId="0" xfId="0" applyNumberFormat="1"/>
    <xf numFmtId="0" fontId="6" fillId="0" borderId="0" xfId="0" applyFont="1"/>
    <xf numFmtId="0" fontId="12" fillId="0" borderId="0" xfId="0" applyFont="1"/>
    <xf numFmtId="1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164" fontId="7" fillId="0" borderId="0" xfId="0" applyNumberFormat="1" applyFont="1"/>
    <xf numFmtId="0" fontId="12" fillId="0" borderId="0" xfId="0" applyFont="1" applyAlignment="1">
      <alignment vertical="center"/>
    </xf>
    <xf numFmtId="164" fontId="12" fillId="0" borderId="0" xfId="0" applyNumberFormat="1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9" fontId="12" fillId="0" borderId="0" xfId="0" applyNumberFormat="1" applyFont="1"/>
    <xf numFmtId="0" fontId="7" fillId="0" borderId="0" xfId="0" applyFont="1" applyAlignment="1">
      <alignment horizontal="center"/>
    </xf>
    <xf numFmtId="0" fontId="13" fillId="0" borderId="0" xfId="0" applyFont="1"/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wrapText="1"/>
    </xf>
    <xf numFmtId="0" fontId="14" fillId="0" borderId="0" xfId="0" applyFont="1"/>
    <xf numFmtId="164" fontId="0" fillId="0" borderId="0" xfId="0" applyNumberFormat="1"/>
    <xf numFmtId="0" fontId="16" fillId="0" borderId="0" xfId="0" applyFont="1"/>
    <xf numFmtId="0" fontId="17" fillId="0" borderId="0" xfId="0" applyFont="1"/>
    <xf numFmtId="0" fontId="3" fillId="0" borderId="0" xfId="0" applyFont="1"/>
    <xf numFmtId="164" fontId="18" fillId="0" borderId="0" xfId="0" applyNumberFormat="1" applyFont="1"/>
    <xf numFmtId="0" fontId="18" fillId="0" borderId="0" xfId="0" applyFont="1"/>
    <xf numFmtId="0" fontId="19" fillId="0" borderId="0" xfId="0" applyFont="1"/>
    <xf numFmtId="0" fontId="3" fillId="3" borderId="0" xfId="0" applyFont="1" applyFill="1"/>
    <xf numFmtId="0" fontId="2" fillId="0" borderId="0" xfId="0" applyFont="1"/>
    <xf numFmtId="164" fontId="19" fillId="0" borderId="0" xfId="0" applyNumberFormat="1" applyFont="1"/>
    <xf numFmtId="10" fontId="2" fillId="3" borderId="0" xfId="0" applyNumberFormat="1" applyFont="1" applyFill="1"/>
    <xf numFmtId="164" fontId="2" fillId="3" borderId="0" xfId="0" applyNumberFormat="1" applyFont="1" applyFill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20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20" fillId="0" borderId="1" xfId="0" applyFont="1" applyBorder="1"/>
    <xf numFmtId="0" fontId="15" fillId="0" borderId="2" xfId="0" applyFont="1" applyBorder="1"/>
    <xf numFmtId="0" fontId="25" fillId="0" borderId="1" xfId="0" applyFont="1" applyBorder="1"/>
    <xf numFmtId="164" fontId="25" fillId="0" borderId="1" xfId="0" applyNumberFormat="1" applyFont="1" applyBorder="1"/>
    <xf numFmtId="0" fontId="2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164" fontId="15" fillId="0" borderId="1" xfId="0" applyNumberFormat="1" applyFont="1" applyBorder="1"/>
    <xf numFmtId="0" fontId="25" fillId="0" borderId="2" xfId="0" applyFont="1" applyBorder="1"/>
    <xf numFmtId="0" fontId="25" fillId="0" borderId="1" xfId="0" applyFont="1" applyBorder="1" applyAlignment="1">
      <alignment wrapText="1"/>
    </xf>
    <xf numFmtId="0" fontId="20" fillId="3" borderId="1" xfId="0" applyFont="1" applyFill="1" applyBorder="1"/>
    <xf numFmtId="164" fontId="25" fillId="3" borderId="1" xfId="0" applyNumberFormat="1" applyFont="1" applyFill="1" applyBorder="1"/>
    <xf numFmtId="0" fontId="22" fillId="0" borderId="2" xfId="0" applyFont="1" applyBorder="1"/>
    <xf numFmtId="164" fontId="23" fillId="0" borderId="1" xfId="0" applyNumberFormat="1" applyFont="1" applyBorder="1"/>
    <xf numFmtId="0" fontId="26" fillId="0" borderId="2" xfId="0" applyFont="1" applyBorder="1"/>
    <xf numFmtId="164" fontId="27" fillId="0" borderId="1" xfId="0" applyNumberFormat="1" applyFont="1" applyBorder="1"/>
    <xf numFmtId="0" fontId="21" fillId="0" borderId="2" xfId="0" applyFont="1" applyBorder="1"/>
    <xf numFmtId="0" fontId="26" fillId="0" borderId="0" xfId="0" applyFont="1"/>
    <xf numFmtId="0" fontId="23" fillId="2" borderId="2" xfId="0" applyFont="1" applyFill="1" applyBorder="1"/>
    <xf numFmtId="0" fontId="24" fillId="0" borderId="2" xfId="0" applyFont="1" applyBorder="1"/>
    <xf numFmtId="0" fontId="23" fillId="0" borderId="2" xfId="0" applyFont="1" applyBorder="1"/>
    <xf numFmtId="0" fontId="23" fillId="0" borderId="1" xfId="0" applyFont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 wrapText="1"/>
    </xf>
    <xf numFmtId="0" fontId="3" fillId="3" borderId="0" xfId="0" applyFont="1" applyFill="1" applyBorder="1"/>
    <xf numFmtId="165" fontId="3" fillId="3" borderId="0" xfId="0" applyNumberFormat="1" applyFont="1" applyFill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164" fontId="3" fillId="3" borderId="0" xfId="0" applyNumberFormat="1" applyFont="1" applyFill="1" applyBorder="1"/>
    <xf numFmtId="165" fontId="3" fillId="3" borderId="0" xfId="0" applyNumberFormat="1" applyFont="1" applyFill="1" applyBorder="1" applyAlignment="1"/>
    <xf numFmtId="10" fontId="3" fillId="3" borderId="0" xfId="0" applyNumberFormat="1" applyFont="1" applyFill="1" applyBorder="1"/>
    <xf numFmtId="0" fontId="28" fillId="0" borderId="0" xfId="0" applyFont="1"/>
    <xf numFmtId="0" fontId="22" fillId="0" borderId="0" xfId="0" applyFont="1"/>
    <xf numFmtId="0" fontId="25" fillId="0" borderId="0" xfId="0" applyFont="1"/>
    <xf numFmtId="0" fontId="29" fillId="0" borderId="0" xfId="0" applyFont="1" applyAlignment="1">
      <alignment vertical="center"/>
    </xf>
    <xf numFmtId="164" fontId="29" fillId="0" borderId="0" xfId="0" applyNumberFormat="1" applyFont="1"/>
    <xf numFmtId="1" fontId="29" fillId="0" borderId="0" xfId="0" applyNumberFormat="1" applyFont="1" applyAlignment="1">
      <alignment horizontal="center"/>
    </xf>
    <xf numFmtId="0" fontId="2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4333A-E780-469B-98D2-4B3B35BCFC80}">
  <sheetPr>
    <pageSetUpPr fitToPage="1"/>
  </sheetPr>
  <dimension ref="A1:F128"/>
  <sheetViews>
    <sheetView tabSelected="1" workbookViewId="0">
      <selection activeCell="D102" sqref="D102"/>
    </sheetView>
  </sheetViews>
  <sheetFormatPr defaultColWidth="9.109375" defaultRowHeight="14.4" x14ac:dyDescent="0.25"/>
  <cols>
    <col min="1" max="1" width="30.44140625" style="30" customWidth="1"/>
    <col min="2" max="2" width="20.109375" style="30" customWidth="1"/>
    <col min="3" max="3" width="12.6640625" style="30" customWidth="1"/>
    <col min="4" max="4" width="11.44140625" style="30" bestFit="1" customWidth="1"/>
    <col min="5" max="5" width="9.109375" style="30"/>
    <col min="6" max="6" width="9.33203125" style="30" bestFit="1" customWidth="1"/>
    <col min="7" max="7" width="9.109375" style="30"/>
    <col min="8" max="8" width="9.33203125" style="30" bestFit="1" customWidth="1"/>
    <col min="9" max="16384" width="9.109375" style="30"/>
  </cols>
  <sheetData>
    <row r="1" spans="1:2" s="28" customFormat="1" ht="27.6" x14ac:dyDescent="0.45">
      <c r="A1" s="79" t="s">
        <v>126</v>
      </c>
    </row>
    <row r="2" spans="1:2" s="81" customFormat="1" ht="15.6" customHeight="1" x14ac:dyDescent="0.3">
      <c r="A2" s="80" t="s">
        <v>127</v>
      </c>
    </row>
    <row r="3" spans="1:2" ht="15" x14ac:dyDescent="0.3">
      <c r="A3" s="29"/>
    </row>
    <row r="4" spans="1:2" ht="15.6" x14ac:dyDescent="0.3">
      <c r="A4" s="41" t="s">
        <v>0</v>
      </c>
      <c r="B4" s="42" t="s">
        <v>128</v>
      </c>
    </row>
    <row r="5" spans="1:2" ht="15.6" x14ac:dyDescent="0.3">
      <c r="A5" s="43"/>
      <c r="B5" s="42" t="s">
        <v>120</v>
      </c>
    </row>
    <row r="6" spans="1:2" ht="15.6" x14ac:dyDescent="0.3">
      <c r="A6" s="44" t="s">
        <v>1</v>
      </c>
      <c r="B6" s="46"/>
    </row>
    <row r="7" spans="1:2" ht="15" x14ac:dyDescent="0.25">
      <c r="A7" s="46" t="s">
        <v>2</v>
      </c>
      <c r="B7" s="47">
        <v>4000</v>
      </c>
    </row>
    <row r="8" spans="1:2" ht="15" x14ac:dyDescent="0.25">
      <c r="A8" s="46" t="s">
        <v>3</v>
      </c>
      <c r="B8" s="47">
        <v>7000</v>
      </c>
    </row>
    <row r="9" spans="1:2" ht="15" x14ac:dyDescent="0.25">
      <c r="A9" s="46" t="s">
        <v>4</v>
      </c>
      <c r="B9" s="47">
        <v>7000</v>
      </c>
    </row>
    <row r="10" spans="1:2" ht="15" x14ac:dyDescent="0.25">
      <c r="A10" s="46" t="s">
        <v>123</v>
      </c>
      <c r="B10" s="47">
        <v>15403</v>
      </c>
    </row>
    <row r="11" spans="1:2" ht="15.6" x14ac:dyDescent="0.3">
      <c r="A11" s="48" t="s">
        <v>5</v>
      </c>
      <c r="B11" s="57">
        <f>SUM(B7:B10)</f>
        <v>33403</v>
      </c>
    </row>
    <row r="12" spans="1:2" ht="15.6" x14ac:dyDescent="0.3">
      <c r="A12" s="44" t="s">
        <v>6</v>
      </c>
      <c r="B12" s="47"/>
    </row>
    <row r="13" spans="1:2" ht="15" x14ac:dyDescent="0.25">
      <c r="A13" s="49" t="s">
        <v>7</v>
      </c>
      <c r="B13" s="47">
        <v>90</v>
      </c>
    </row>
    <row r="14" spans="1:2" ht="15" x14ac:dyDescent="0.25">
      <c r="A14" s="50" t="s">
        <v>121</v>
      </c>
      <c r="B14" s="47">
        <v>2000</v>
      </c>
    </row>
    <row r="15" spans="1:2" ht="15" x14ac:dyDescent="0.25">
      <c r="A15" s="50" t="s">
        <v>8</v>
      </c>
      <c r="B15" s="47">
        <v>2000</v>
      </c>
    </row>
    <row r="16" spans="1:2" ht="15" x14ac:dyDescent="0.25">
      <c r="A16" s="46" t="s">
        <v>9</v>
      </c>
      <c r="B16" s="47">
        <v>2000</v>
      </c>
    </row>
    <row r="17" spans="1:2" ht="15.6" x14ac:dyDescent="0.3">
      <c r="A17" s="48" t="s">
        <v>5</v>
      </c>
      <c r="B17" s="57">
        <f>SUM(B13:B16)</f>
        <v>6090</v>
      </c>
    </row>
    <row r="18" spans="1:2" ht="15.6" x14ac:dyDescent="0.3">
      <c r="A18" s="44" t="s">
        <v>10</v>
      </c>
      <c r="B18" s="47"/>
    </row>
    <row r="19" spans="1:2" ht="15" x14ac:dyDescent="0.25">
      <c r="A19" s="46" t="s">
        <v>11</v>
      </c>
      <c r="B19" s="47">
        <v>400</v>
      </c>
    </row>
    <row r="20" spans="1:2" ht="15" x14ac:dyDescent="0.25">
      <c r="A20" s="46" t="s">
        <v>47</v>
      </c>
      <c r="B20" s="47">
        <v>600</v>
      </c>
    </row>
    <row r="21" spans="1:2" ht="15.6" x14ac:dyDescent="0.3">
      <c r="A21" s="48" t="s">
        <v>5</v>
      </c>
      <c r="B21" s="57">
        <f>SUM(B19:B20)</f>
        <v>1000</v>
      </c>
    </row>
    <row r="22" spans="1:2" ht="15.6" x14ac:dyDescent="0.3">
      <c r="A22" s="44" t="s">
        <v>12</v>
      </c>
      <c r="B22" s="46"/>
    </row>
    <row r="23" spans="1:2" ht="15" x14ac:dyDescent="0.25">
      <c r="A23" s="46" t="s">
        <v>13</v>
      </c>
      <c r="B23" s="51">
        <v>1500</v>
      </c>
    </row>
    <row r="24" spans="1:2" ht="15" x14ac:dyDescent="0.25">
      <c r="A24" s="46" t="s">
        <v>14</v>
      </c>
      <c r="B24" s="51">
        <v>500</v>
      </c>
    </row>
    <row r="25" spans="1:2" ht="15" x14ac:dyDescent="0.25">
      <c r="A25" s="46" t="s">
        <v>15</v>
      </c>
      <c r="B25" s="51">
        <v>3500</v>
      </c>
    </row>
    <row r="26" spans="1:2" ht="15" x14ac:dyDescent="0.25">
      <c r="A26" s="46" t="s">
        <v>16</v>
      </c>
      <c r="B26" s="51">
        <v>1500</v>
      </c>
    </row>
    <row r="27" spans="1:2" ht="15" x14ac:dyDescent="0.25">
      <c r="A27" s="46" t="s">
        <v>17</v>
      </c>
      <c r="B27" s="51">
        <v>1000</v>
      </c>
    </row>
    <row r="28" spans="1:2" ht="15" x14ac:dyDescent="0.25">
      <c r="A28" s="46" t="s">
        <v>18</v>
      </c>
      <c r="B28" s="51">
        <v>150</v>
      </c>
    </row>
    <row r="29" spans="1:2" ht="15" x14ac:dyDescent="0.25">
      <c r="A29" s="46" t="s">
        <v>19</v>
      </c>
      <c r="B29" s="51">
        <v>1500</v>
      </c>
    </row>
    <row r="30" spans="1:2" ht="15" x14ac:dyDescent="0.25">
      <c r="A30" s="46" t="s">
        <v>20</v>
      </c>
      <c r="B30" s="51">
        <v>750</v>
      </c>
    </row>
    <row r="31" spans="1:2" ht="15" x14ac:dyDescent="0.25">
      <c r="A31" s="46" t="s">
        <v>21</v>
      </c>
      <c r="B31" s="51">
        <v>2000</v>
      </c>
    </row>
    <row r="32" spans="1:2" ht="15" x14ac:dyDescent="0.25">
      <c r="A32" s="46" t="s">
        <v>22</v>
      </c>
      <c r="B32" s="51">
        <v>100</v>
      </c>
    </row>
    <row r="33" spans="1:2" ht="15" x14ac:dyDescent="0.25">
      <c r="A33" s="46" t="s">
        <v>23</v>
      </c>
      <c r="B33" s="51">
        <v>1000</v>
      </c>
    </row>
    <row r="34" spans="1:2" ht="15" x14ac:dyDescent="0.25">
      <c r="A34" s="46" t="s">
        <v>24</v>
      </c>
      <c r="B34" s="51">
        <v>1000</v>
      </c>
    </row>
    <row r="35" spans="1:2" ht="15" x14ac:dyDescent="0.25">
      <c r="A35" s="46" t="s">
        <v>25</v>
      </c>
      <c r="B35" s="51">
        <v>400</v>
      </c>
    </row>
    <row r="36" spans="1:2" ht="15" x14ac:dyDescent="0.25">
      <c r="A36" s="46" t="s">
        <v>26</v>
      </c>
      <c r="B36" s="51">
        <v>1250</v>
      </c>
    </row>
    <row r="37" spans="1:2" ht="15" x14ac:dyDescent="0.25">
      <c r="A37" s="46" t="s">
        <v>27</v>
      </c>
      <c r="B37" s="51">
        <v>90</v>
      </c>
    </row>
    <row r="38" spans="1:2" ht="15" x14ac:dyDescent="0.25">
      <c r="A38" s="46" t="s">
        <v>28</v>
      </c>
      <c r="B38" s="51">
        <v>8000</v>
      </c>
    </row>
    <row r="39" spans="1:2" ht="15" x14ac:dyDescent="0.25">
      <c r="A39" s="52" t="s">
        <v>29</v>
      </c>
      <c r="B39" s="51">
        <v>60</v>
      </c>
    </row>
    <row r="40" spans="1:2" ht="15" x14ac:dyDescent="0.25">
      <c r="A40" s="46" t="s">
        <v>30</v>
      </c>
      <c r="B40" s="51">
        <v>940</v>
      </c>
    </row>
    <row r="41" spans="1:2" ht="15" x14ac:dyDescent="0.25">
      <c r="A41" s="53" t="s">
        <v>31</v>
      </c>
      <c r="B41" s="51">
        <v>600</v>
      </c>
    </row>
    <row r="42" spans="1:2" ht="15" x14ac:dyDescent="0.25">
      <c r="A42" s="46" t="s">
        <v>32</v>
      </c>
      <c r="B42" s="51">
        <v>0</v>
      </c>
    </row>
    <row r="43" spans="1:2" ht="15" x14ac:dyDescent="0.25">
      <c r="A43" s="52" t="s">
        <v>33</v>
      </c>
      <c r="B43" s="51">
        <v>500</v>
      </c>
    </row>
    <row r="44" spans="1:2" ht="15" x14ac:dyDescent="0.25">
      <c r="A44" s="52" t="s">
        <v>34</v>
      </c>
      <c r="B44" s="51">
        <v>150</v>
      </c>
    </row>
    <row r="45" spans="1:2" ht="15.6" x14ac:dyDescent="0.3">
      <c r="A45" s="48" t="s">
        <v>5</v>
      </c>
      <c r="B45" s="57">
        <f>SUM(B23:B44)</f>
        <v>26490</v>
      </c>
    </row>
    <row r="46" spans="1:2" ht="15.6" x14ac:dyDescent="0.3">
      <c r="A46" s="48"/>
      <c r="B46" s="57"/>
    </row>
    <row r="47" spans="1:2" ht="15.6" x14ac:dyDescent="0.3">
      <c r="A47" s="48"/>
      <c r="B47" s="57"/>
    </row>
    <row r="48" spans="1:2" ht="15.6" x14ac:dyDescent="0.3">
      <c r="A48" s="41" t="s">
        <v>0</v>
      </c>
      <c r="B48" s="42" t="s">
        <v>128</v>
      </c>
    </row>
    <row r="49" spans="1:4" ht="15.6" x14ac:dyDescent="0.3">
      <c r="A49" s="43"/>
      <c r="B49" s="42" t="s">
        <v>120</v>
      </c>
    </row>
    <row r="50" spans="1:4" ht="15.6" x14ac:dyDescent="0.3">
      <c r="A50" s="54" t="s">
        <v>35</v>
      </c>
      <c r="B50" s="46"/>
    </row>
    <row r="51" spans="1:4" ht="15" x14ac:dyDescent="0.25">
      <c r="A51" s="46" t="s">
        <v>36</v>
      </c>
      <c r="B51" s="55">
        <v>1700</v>
      </c>
    </row>
    <row r="52" spans="1:4" ht="15" x14ac:dyDescent="0.25">
      <c r="A52" s="46" t="s">
        <v>37</v>
      </c>
      <c r="B52" s="55">
        <v>2000</v>
      </c>
    </row>
    <row r="53" spans="1:4" ht="15" x14ac:dyDescent="0.25">
      <c r="A53" s="46" t="s">
        <v>73</v>
      </c>
      <c r="B53" s="55">
        <v>6000</v>
      </c>
    </row>
    <row r="54" spans="1:4" ht="15" x14ac:dyDescent="0.25">
      <c r="A54" s="46" t="s">
        <v>39</v>
      </c>
      <c r="B54" s="55">
        <v>1156</v>
      </c>
      <c r="C54" s="34"/>
      <c r="D54" s="34"/>
    </row>
    <row r="55" spans="1:4" ht="15" x14ac:dyDescent="0.25">
      <c r="A55" s="52" t="s">
        <v>124</v>
      </c>
      <c r="B55" s="55">
        <v>3000</v>
      </c>
    </row>
    <row r="56" spans="1:4" ht="15" x14ac:dyDescent="0.25">
      <c r="A56" s="52" t="s">
        <v>40</v>
      </c>
      <c r="B56" s="47">
        <v>500</v>
      </c>
    </row>
    <row r="57" spans="1:4" ht="15" x14ac:dyDescent="0.25">
      <c r="A57" s="52" t="s">
        <v>41</v>
      </c>
      <c r="B57" s="47">
        <v>5000</v>
      </c>
    </row>
    <row r="58" spans="1:4" ht="15" x14ac:dyDescent="0.25">
      <c r="A58" s="46" t="s">
        <v>38</v>
      </c>
      <c r="B58" s="55">
        <v>500</v>
      </c>
    </row>
    <row r="59" spans="1:4" ht="15" x14ac:dyDescent="0.25">
      <c r="A59" s="52" t="s">
        <v>42</v>
      </c>
      <c r="B59" s="47">
        <v>1000</v>
      </c>
    </row>
    <row r="60" spans="1:4" ht="15" x14ac:dyDescent="0.25">
      <c r="A60" s="45" t="s">
        <v>43</v>
      </c>
      <c r="B60" s="47">
        <v>1000</v>
      </c>
    </row>
    <row r="61" spans="1:4" ht="15.6" x14ac:dyDescent="0.3">
      <c r="A61" s="56" t="s">
        <v>5</v>
      </c>
      <c r="B61" s="57">
        <f>SUM(B51:B60)</f>
        <v>21856</v>
      </c>
    </row>
    <row r="62" spans="1:4" ht="15.6" x14ac:dyDescent="0.3">
      <c r="A62" s="44" t="s">
        <v>44</v>
      </c>
      <c r="B62" s="47"/>
    </row>
    <row r="63" spans="1:4" ht="15" x14ac:dyDescent="0.25">
      <c r="A63" s="58" t="s">
        <v>45</v>
      </c>
      <c r="B63" s="47">
        <v>19000</v>
      </c>
      <c r="C63" s="40"/>
    </row>
    <row r="64" spans="1:4" ht="15" x14ac:dyDescent="0.25">
      <c r="A64" s="46" t="s">
        <v>46</v>
      </c>
      <c r="B64" s="47">
        <v>3600</v>
      </c>
    </row>
    <row r="65" spans="1:2" ht="15" x14ac:dyDescent="0.25">
      <c r="A65" s="46" t="s">
        <v>47</v>
      </c>
      <c r="B65" s="47">
        <v>5000</v>
      </c>
    </row>
    <row r="66" spans="1:2" ht="15" x14ac:dyDescent="0.25">
      <c r="A66" s="46" t="s">
        <v>48</v>
      </c>
      <c r="B66" s="47">
        <v>1500</v>
      </c>
    </row>
    <row r="67" spans="1:2" ht="15" x14ac:dyDescent="0.25">
      <c r="A67" s="52" t="s">
        <v>49</v>
      </c>
      <c r="B67" s="47">
        <v>600</v>
      </c>
    </row>
    <row r="68" spans="1:2" ht="15" x14ac:dyDescent="0.25">
      <c r="A68" s="46" t="s">
        <v>50</v>
      </c>
      <c r="B68" s="47">
        <v>900</v>
      </c>
    </row>
    <row r="69" spans="1:2" ht="15" x14ac:dyDescent="0.25">
      <c r="A69" s="52" t="s">
        <v>51</v>
      </c>
      <c r="B69" s="47">
        <v>2000</v>
      </c>
    </row>
    <row r="70" spans="1:2" ht="15.6" x14ac:dyDescent="0.3">
      <c r="A70" s="56" t="s">
        <v>5</v>
      </c>
      <c r="B70" s="57">
        <f>SUM(B63:B69)</f>
        <v>32600</v>
      </c>
    </row>
    <row r="71" spans="1:2" ht="15.6" x14ac:dyDescent="0.3">
      <c r="A71" s="44" t="s">
        <v>52</v>
      </c>
      <c r="B71" s="47"/>
    </row>
    <row r="72" spans="1:2" ht="15" x14ac:dyDescent="0.25">
      <c r="A72" s="45" t="s">
        <v>53</v>
      </c>
      <c r="B72" s="47">
        <v>4000</v>
      </c>
    </row>
    <row r="73" spans="1:2" ht="15" x14ac:dyDescent="0.25">
      <c r="A73" s="46" t="s">
        <v>54</v>
      </c>
      <c r="B73" s="47">
        <v>55000</v>
      </c>
    </row>
    <row r="74" spans="1:2" ht="15" x14ac:dyDescent="0.25">
      <c r="A74" s="46" t="s">
        <v>55</v>
      </c>
      <c r="B74" s="47">
        <v>5300</v>
      </c>
    </row>
    <row r="75" spans="1:2" ht="15.6" x14ac:dyDescent="0.3">
      <c r="A75" s="48" t="s">
        <v>5</v>
      </c>
      <c r="B75" s="57">
        <f>SUM(B72:B74)</f>
        <v>64300</v>
      </c>
    </row>
    <row r="76" spans="1:2" ht="15.6" x14ac:dyDescent="0.3">
      <c r="A76" s="44" t="s">
        <v>56</v>
      </c>
      <c r="B76" s="47"/>
    </row>
    <row r="77" spans="1:2" ht="15" x14ac:dyDescent="0.25">
      <c r="A77" s="46" t="s">
        <v>57</v>
      </c>
      <c r="B77" s="51">
        <v>350</v>
      </c>
    </row>
    <row r="78" spans="1:2" ht="15" x14ac:dyDescent="0.25">
      <c r="A78" s="46" t="s">
        <v>58</v>
      </c>
      <c r="B78" s="51">
        <v>1000</v>
      </c>
    </row>
    <row r="79" spans="1:2" ht="15" x14ac:dyDescent="0.25">
      <c r="A79" s="46" t="s">
        <v>59</v>
      </c>
      <c r="B79" s="51">
        <v>114824</v>
      </c>
    </row>
    <row r="80" spans="1:2" ht="15.6" x14ac:dyDescent="0.3">
      <c r="A80" s="56" t="s">
        <v>5</v>
      </c>
      <c r="B80" s="57">
        <f>SUM(B77:B79)</f>
        <v>116174</v>
      </c>
    </row>
    <row r="81" spans="1:2" ht="15.6" x14ac:dyDescent="0.3">
      <c r="A81" s="44" t="s">
        <v>60</v>
      </c>
      <c r="B81" s="47"/>
    </row>
    <row r="82" spans="1:2" ht="15" x14ac:dyDescent="0.25">
      <c r="A82" s="46" t="s">
        <v>61</v>
      </c>
      <c r="B82" s="47">
        <v>1000</v>
      </c>
    </row>
    <row r="83" spans="1:2" ht="15" x14ac:dyDescent="0.25">
      <c r="A83" s="46" t="s">
        <v>62</v>
      </c>
      <c r="B83" s="47">
        <v>75</v>
      </c>
    </row>
    <row r="84" spans="1:2" ht="15.6" x14ac:dyDescent="0.3">
      <c r="A84" s="56" t="s">
        <v>5</v>
      </c>
      <c r="B84" s="57">
        <f>SUM(B82:B83)</f>
        <v>1075</v>
      </c>
    </row>
    <row r="85" spans="1:2" ht="15.6" x14ac:dyDescent="0.3">
      <c r="A85" s="44" t="s">
        <v>63</v>
      </c>
      <c r="B85" s="47"/>
    </row>
    <row r="86" spans="1:2" ht="15" x14ac:dyDescent="0.25">
      <c r="A86" s="46" t="s">
        <v>64</v>
      </c>
      <c r="B86" s="47">
        <v>9700</v>
      </c>
    </row>
    <row r="87" spans="1:2" ht="15" x14ac:dyDescent="0.25">
      <c r="A87" s="46" t="s">
        <v>53</v>
      </c>
      <c r="B87" s="47">
        <v>1000</v>
      </c>
    </row>
    <row r="88" spans="1:2" ht="15" x14ac:dyDescent="0.25">
      <c r="A88" s="46" t="s">
        <v>65</v>
      </c>
      <c r="B88" s="47">
        <v>1300</v>
      </c>
    </row>
    <row r="89" spans="1:2" ht="15" x14ac:dyDescent="0.25">
      <c r="A89" s="46" t="s">
        <v>34</v>
      </c>
      <c r="B89" s="47">
        <v>500</v>
      </c>
    </row>
    <row r="90" spans="1:2" ht="15.6" x14ac:dyDescent="0.3">
      <c r="A90" s="48" t="s">
        <v>5</v>
      </c>
      <c r="B90" s="57">
        <f>SUM(B86:B89)</f>
        <v>12500</v>
      </c>
    </row>
    <row r="91" spans="1:2" ht="15.6" x14ac:dyDescent="0.3">
      <c r="A91" s="44" t="s">
        <v>66</v>
      </c>
      <c r="B91" s="47"/>
    </row>
    <row r="92" spans="1:2" ht="15" x14ac:dyDescent="0.25">
      <c r="A92" s="46" t="s">
        <v>67</v>
      </c>
      <c r="B92" s="47">
        <v>800</v>
      </c>
    </row>
    <row r="93" spans="1:2" ht="15" x14ac:dyDescent="0.25">
      <c r="A93" s="52" t="s">
        <v>109</v>
      </c>
      <c r="B93" s="47">
        <v>600</v>
      </c>
    </row>
    <row r="94" spans="1:2" ht="15.6" x14ac:dyDescent="0.3">
      <c r="A94" s="56" t="s">
        <v>5</v>
      </c>
      <c r="B94" s="57">
        <f>SUM(B92:B93)</f>
        <v>1400</v>
      </c>
    </row>
    <row r="95" spans="1:2" ht="15.6" x14ac:dyDescent="0.3">
      <c r="A95" s="41" t="s">
        <v>0</v>
      </c>
      <c r="B95" s="42" t="s">
        <v>128</v>
      </c>
    </row>
    <row r="96" spans="1:2" ht="15.6" x14ac:dyDescent="0.3">
      <c r="A96" s="43"/>
      <c r="B96" s="42" t="s">
        <v>120</v>
      </c>
    </row>
    <row r="97" spans="1:5" ht="15.6" x14ac:dyDescent="0.3">
      <c r="A97" s="44" t="s">
        <v>68</v>
      </c>
      <c r="B97" s="47"/>
    </row>
    <row r="98" spans="1:5" ht="15" x14ac:dyDescent="0.25">
      <c r="A98" s="46" t="s">
        <v>69</v>
      </c>
      <c r="B98" s="51">
        <v>5500</v>
      </c>
    </row>
    <row r="99" spans="1:5" ht="15" x14ac:dyDescent="0.25">
      <c r="A99" s="46" t="s">
        <v>70</v>
      </c>
      <c r="B99" s="51">
        <v>5000</v>
      </c>
    </row>
    <row r="100" spans="1:5" ht="15" x14ac:dyDescent="0.25">
      <c r="A100" s="49" t="s">
        <v>71</v>
      </c>
      <c r="B100" s="51">
        <v>22000</v>
      </c>
      <c r="C100" s="1"/>
      <c r="D100" s="1"/>
    </row>
    <row r="101" spans="1:5" ht="15" x14ac:dyDescent="0.25">
      <c r="A101" s="45" t="s">
        <v>72</v>
      </c>
      <c r="B101" s="51">
        <v>7000</v>
      </c>
      <c r="C101" s="31"/>
      <c r="D101" s="32"/>
    </row>
    <row r="102" spans="1:5" ht="15" x14ac:dyDescent="0.25">
      <c r="A102" s="45" t="s">
        <v>74</v>
      </c>
      <c r="B102" s="51">
        <v>1000</v>
      </c>
      <c r="C102" s="36"/>
      <c r="D102" s="33"/>
    </row>
    <row r="103" spans="1:5" ht="15" x14ac:dyDescent="0.25">
      <c r="A103" s="45"/>
      <c r="B103" s="59"/>
      <c r="C103" s="32"/>
    </row>
    <row r="104" spans="1:5" ht="15" x14ac:dyDescent="0.25">
      <c r="A104" s="45"/>
      <c r="B104" s="59"/>
      <c r="C104" s="40"/>
    </row>
    <row r="105" spans="1:5" ht="15.6" x14ac:dyDescent="0.3">
      <c r="A105" s="60" t="s">
        <v>5</v>
      </c>
      <c r="B105" s="57">
        <f>SUM(B98:B103)</f>
        <v>40500</v>
      </c>
    </row>
    <row r="106" spans="1:5" ht="15.6" x14ac:dyDescent="0.3">
      <c r="A106" s="44" t="s">
        <v>75</v>
      </c>
      <c r="B106" s="57">
        <f>SUM(B105+B94+B90+B80+B75+B70+B61+B45+B21+B17+B11+B84)</f>
        <v>357388</v>
      </c>
    </row>
    <row r="107" spans="1:5" ht="15" x14ac:dyDescent="0.25">
      <c r="A107" s="61"/>
      <c r="B107" s="46"/>
    </row>
    <row r="108" spans="1:5" s="35" customFormat="1" ht="15.6" x14ac:dyDescent="0.3">
      <c r="A108" s="41" t="s">
        <v>76</v>
      </c>
      <c r="B108" s="42" t="s">
        <v>128</v>
      </c>
      <c r="C108" s="30"/>
      <c r="D108" s="30"/>
      <c r="E108" s="30"/>
    </row>
    <row r="109" spans="1:5" s="1" customFormat="1" ht="15.6" x14ac:dyDescent="0.3">
      <c r="A109" s="62"/>
      <c r="B109" s="42" t="s">
        <v>120</v>
      </c>
      <c r="C109" s="30"/>
      <c r="D109" s="30"/>
      <c r="E109" s="30"/>
    </row>
    <row r="110" spans="1:5" ht="15" x14ac:dyDescent="0.25">
      <c r="A110" s="46" t="s">
        <v>78</v>
      </c>
      <c r="B110" s="47">
        <v>550</v>
      </c>
    </row>
    <row r="111" spans="1:5" ht="15" x14ac:dyDescent="0.25">
      <c r="A111" s="49" t="s">
        <v>79</v>
      </c>
      <c r="B111" s="47">
        <v>1780</v>
      </c>
    </row>
    <row r="112" spans="1:5" ht="15" x14ac:dyDescent="0.25">
      <c r="A112" s="49" t="s">
        <v>80</v>
      </c>
      <c r="B112" s="47">
        <v>11250</v>
      </c>
      <c r="E112" s="35"/>
    </row>
    <row r="113" spans="1:6" ht="15" x14ac:dyDescent="0.25">
      <c r="A113" s="49" t="s">
        <v>81</v>
      </c>
      <c r="B113" s="47">
        <v>0</v>
      </c>
      <c r="C113" s="34"/>
      <c r="D113" s="34"/>
      <c r="E113" s="1"/>
    </row>
    <row r="114" spans="1:6" ht="15" x14ac:dyDescent="0.25">
      <c r="A114" s="52" t="s">
        <v>82</v>
      </c>
      <c r="B114" s="47">
        <v>1500</v>
      </c>
      <c r="E114" s="35"/>
    </row>
    <row r="115" spans="1:6" ht="15.6" x14ac:dyDescent="0.3">
      <c r="A115" s="63" t="s">
        <v>5</v>
      </c>
      <c r="B115" s="47">
        <f>SUM(B110:B114)</f>
        <v>15080</v>
      </c>
      <c r="E115" s="35"/>
    </row>
    <row r="116" spans="1:6" ht="15" x14ac:dyDescent="0.25">
      <c r="A116" s="52" t="s">
        <v>122</v>
      </c>
      <c r="B116" s="47">
        <v>8309</v>
      </c>
      <c r="C116" s="37"/>
      <c r="D116" s="38"/>
    </row>
    <row r="117" spans="1:6" ht="15" x14ac:dyDescent="0.25">
      <c r="A117" s="52" t="s">
        <v>125</v>
      </c>
      <c r="B117" s="47">
        <f>SUM(B115:B116)</f>
        <v>23389</v>
      </c>
      <c r="C117" s="2"/>
      <c r="D117" s="2"/>
    </row>
    <row r="118" spans="1:6" ht="29.25" customHeight="1" x14ac:dyDescent="0.3">
      <c r="A118" s="64" t="s">
        <v>83</v>
      </c>
      <c r="B118" s="57">
        <f>SUM(B106-B117)</f>
        <v>333999</v>
      </c>
    </row>
    <row r="119" spans="1:6" ht="31.5" customHeight="1" x14ac:dyDescent="0.3">
      <c r="A119" s="65" t="s">
        <v>84</v>
      </c>
      <c r="B119" s="57">
        <f>SUM(B117:B118)</f>
        <v>357388</v>
      </c>
      <c r="C119" s="72"/>
      <c r="D119" s="73"/>
    </row>
    <row r="120" spans="1:6" x14ac:dyDescent="0.25">
      <c r="C120" s="75"/>
      <c r="D120" s="73"/>
    </row>
    <row r="121" spans="1:6" x14ac:dyDescent="0.25">
      <c r="A121" s="71"/>
      <c r="B121" s="72"/>
      <c r="C121" s="78"/>
      <c r="D121" s="73"/>
      <c r="E121" s="39"/>
      <c r="F121" s="39"/>
    </row>
    <row r="122" spans="1:6" x14ac:dyDescent="0.25">
      <c r="A122" s="73"/>
      <c r="B122" s="74"/>
      <c r="C122" s="78"/>
      <c r="D122" s="73"/>
    </row>
    <row r="123" spans="1:6" x14ac:dyDescent="0.25">
      <c r="A123" s="76"/>
      <c r="B123" s="77"/>
      <c r="C123" s="73"/>
      <c r="D123" s="73"/>
      <c r="E123" s="34"/>
    </row>
    <row r="124" spans="1:6" x14ac:dyDescent="0.25">
      <c r="A124" s="73"/>
      <c r="B124" s="77"/>
    </row>
    <row r="125" spans="1:6" x14ac:dyDescent="0.25">
      <c r="A125" s="73"/>
      <c r="B125" s="73"/>
    </row>
    <row r="126" spans="1:6" x14ac:dyDescent="0.25">
      <c r="B126" s="40"/>
    </row>
    <row r="128" spans="1:6" x14ac:dyDescent="0.25">
      <c r="B128" s="40"/>
    </row>
  </sheetData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F1C2E-8966-4491-8DBD-473B00C36768}">
  <sheetPr>
    <pageSetUpPr fitToPage="1"/>
  </sheetPr>
  <dimension ref="A1:G34"/>
  <sheetViews>
    <sheetView workbookViewId="0">
      <selection activeCell="E20" sqref="E20"/>
    </sheetView>
  </sheetViews>
  <sheetFormatPr defaultRowHeight="14.4" x14ac:dyDescent="0.3"/>
  <cols>
    <col min="1" max="1" width="30.88671875" bestFit="1" customWidth="1"/>
    <col min="2" max="2" width="11.6640625" customWidth="1"/>
    <col min="3" max="3" width="6.5546875" bestFit="1" customWidth="1"/>
    <col min="4" max="4" width="10.6640625" customWidth="1"/>
  </cols>
  <sheetData>
    <row r="1" spans="1:7" ht="25.8" x14ac:dyDescent="0.5">
      <c r="A1" s="66" t="s">
        <v>97</v>
      </c>
      <c r="B1" s="66"/>
      <c r="C1" s="66"/>
      <c r="D1" s="66"/>
      <c r="E1" s="66"/>
      <c r="F1" s="66"/>
      <c r="G1" s="66"/>
    </row>
    <row r="2" spans="1:7" s="5" customFormat="1" ht="23.4" x14ac:dyDescent="0.45">
      <c r="A2" s="67" t="s">
        <v>104</v>
      </c>
      <c r="B2" s="67"/>
      <c r="C2" s="67"/>
      <c r="D2" s="67"/>
      <c r="E2" s="67"/>
    </row>
    <row r="3" spans="1:7" s="7" customFormat="1" ht="18" x14ac:dyDescent="0.35">
      <c r="A3" s="6" t="s">
        <v>85</v>
      </c>
      <c r="B3" s="8"/>
    </row>
    <row r="4" spans="1:7" s="10" customFormat="1" ht="46.8" x14ac:dyDescent="0.3">
      <c r="A4" s="10" t="s">
        <v>86</v>
      </c>
      <c r="B4" s="18" t="s">
        <v>105</v>
      </c>
      <c r="C4" s="19" t="s">
        <v>99</v>
      </c>
      <c r="D4" s="19" t="s">
        <v>98</v>
      </c>
    </row>
    <row r="5" spans="1:7" s="3" customFormat="1" ht="15.6" x14ac:dyDescent="0.3">
      <c r="A5" s="14" t="s">
        <v>87</v>
      </c>
      <c r="B5" s="15">
        <v>42821</v>
      </c>
      <c r="C5" s="12" t="s">
        <v>102</v>
      </c>
      <c r="D5" s="3">
        <v>39</v>
      </c>
    </row>
    <row r="6" spans="1:7" s="3" customFormat="1" ht="15.6" x14ac:dyDescent="0.3">
      <c r="A6" s="14" t="s">
        <v>88</v>
      </c>
      <c r="B6" s="23">
        <v>7987</v>
      </c>
      <c r="C6" s="12">
        <v>15</v>
      </c>
      <c r="D6" s="3">
        <v>6</v>
      </c>
      <c r="E6" s="3" t="s">
        <v>108</v>
      </c>
    </row>
    <row r="7" spans="1:7" s="3" customFormat="1" ht="15.6" x14ac:dyDescent="0.3">
      <c r="A7" s="14" t="s">
        <v>89</v>
      </c>
      <c r="B7" s="24">
        <v>25991</v>
      </c>
      <c r="C7" s="12" t="s">
        <v>102</v>
      </c>
      <c r="D7" s="3">
        <v>20</v>
      </c>
    </row>
    <row r="8" spans="1:7" s="3" customFormat="1" ht="15.6" x14ac:dyDescent="0.3">
      <c r="A8" s="14" t="s">
        <v>90</v>
      </c>
      <c r="B8" s="15">
        <v>2700</v>
      </c>
      <c r="C8" s="12">
        <v>4</v>
      </c>
      <c r="D8" s="4" t="s">
        <v>107</v>
      </c>
      <c r="E8" s="3" t="s">
        <v>129</v>
      </c>
    </row>
    <row r="9" spans="1:7" s="85" customFormat="1" ht="15.6" x14ac:dyDescent="0.3">
      <c r="A9" s="82" t="s">
        <v>91</v>
      </c>
      <c r="B9" s="83">
        <v>6749</v>
      </c>
      <c r="C9" s="84">
        <v>10</v>
      </c>
      <c r="D9" s="85">
        <v>18</v>
      </c>
      <c r="E9" s="85" t="s">
        <v>106</v>
      </c>
    </row>
    <row r="10" spans="1:7" s="3" customFormat="1" ht="15.6" x14ac:dyDescent="0.3">
      <c r="A10" s="14" t="s">
        <v>100</v>
      </c>
      <c r="B10" s="15">
        <v>1500</v>
      </c>
      <c r="C10" s="12"/>
    </row>
    <row r="11" spans="1:7" s="3" customFormat="1" ht="15.6" x14ac:dyDescent="0.3">
      <c r="A11" s="14" t="s">
        <v>103</v>
      </c>
      <c r="B11" s="15">
        <f>SUM(B5+B6+B7+B9)/100*2</f>
        <v>1670.96</v>
      </c>
      <c r="C11" s="12"/>
      <c r="D11" s="3" t="s">
        <v>101</v>
      </c>
    </row>
    <row r="12" spans="1:7" s="3" customFormat="1" ht="15.6" x14ac:dyDescent="0.3">
      <c r="A12" s="14" t="s">
        <v>92</v>
      </c>
      <c r="B12" s="15">
        <v>1000</v>
      </c>
      <c r="C12" s="21"/>
    </row>
    <row r="13" spans="1:7" s="3" customFormat="1" ht="15.6" x14ac:dyDescent="0.3">
      <c r="A13" s="14" t="s">
        <v>93</v>
      </c>
      <c r="B13" s="25">
        <v>8400</v>
      </c>
      <c r="C13" s="21"/>
    </row>
    <row r="14" spans="1:7" s="3" customFormat="1" ht="15.6" x14ac:dyDescent="0.3">
      <c r="A14" s="14" t="s">
        <v>94</v>
      </c>
      <c r="B14" s="25">
        <v>15205</v>
      </c>
      <c r="C14" s="21"/>
    </row>
    <row r="15" spans="1:7" s="3" customFormat="1" ht="15.6" x14ac:dyDescent="0.3">
      <c r="A15" s="3" t="s">
        <v>95</v>
      </c>
      <c r="B15" s="15">
        <v>800</v>
      </c>
      <c r="C15" s="21"/>
    </row>
    <row r="16" spans="1:7" s="3" customFormat="1" ht="15.6" x14ac:dyDescent="0.3">
      <c r="A16" s="3" t="s">
        <v>58</v>
      </c>
      <c r="B16" s="15">
        <v>1000</v>
      </c>
      <c r="C16" s="21"/>
    </row>
    <row r="17" spans="1:5" s="3" customFormat="1" ht="15.6" x14ac:dyDescent="0.3">
      <c r="A17" s="3" t="s">
        <v>96</v>
      </c>
      <c r="B17" s="24">
        <v>350</v>
      </c>
      <c r="C17" s="21"/>
    </row>
    <row r="18" spans="1:5" s="11" customFormat="1" ht="15.6" x14ac:dyDescent="0.3">
      <c r="A18" s="16" t="s">
        <v>5</v>
      </c>
      <c r="B18" s="17">
        <f>SUM(B5:B17)</f>
        <v>116173.96</v>
      </c>
      <c r="C18" s="13"/>
      <c r="D18" s="20"/>
    </row>
    <row r="19" spans="1:5" x14ac:dyDescent="0.3">
      <c r="B19" s="9"/>
    </row>
    <row r="20" spans="1:5" ht="15.6" x14ac:dyDescent="0.3">
      <c r="A20" s="68"/>
      <c r="B20" s="68"/>
    </row>
    <row r="21" spans="1:5" ht="18.75" customHeight="1" x14ac:dyDescent="0.3"/>
    <row r="23" spans="1:5" x14ac:dyDescent="0.3">
      <c r="A23" s="70"/>
      <c r="B23" s="70"/>
      <c r="C23" s="70"/>
      <c r="D23" s="70"/>
      <c r="E23" s="70"/>
    </row>
    <row r="29" spans="1:5" x14ac:dyDescent="0.3">
      <c r="A29" s="26"/>
    </row>
    <row r="30" spans="1:5" ht="15.6" x14ac:dyDescent="0.3">
      <c r="A30" s="69"/>
      <c r="B30" s="69"/>
      <c r="C30" s="69"/>
      <c r="D30" s="69"/>
    </row>
    <row r="33" spans="1:1" x14ac:dyDescent="0.3">
      <c r="A33" s="27"/>
    </row>
    <row r="34" spans="1:1" x14ac:dyDescent="0.3">
      <c r="A34" s="27"/>
    </row>
  </sheetData>
  <mergeCells count="5">
    <mergeCell ref="A1:G1"/>
    <mergeCell ref="A2:E2"/>
    <mergeCell ref="A20:B20"/>
    <mergeCell ref="A30:D30"/>
    <mergeCell ref="A23:E23"/>
  </mergeCells>
  <pageMargins left="0.7" right="0.7" top="0.75" bottom="0.75" header="0.3" footer="0.3"/>
  <pageSetup paperSize="9" scale="8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18AD-B211-4069-A891-E0EE0FFEA7ED}">
  <dimension ref="A1:E12"/>
  <sheetViews>
    <sheetView workbookViewId="0">
      <selection sqref="A1:XFD1048576"/>
    </sheetView>
  </sheetViews>
  <sheetFormatPr defaultRowHeight="14.4" x14ac:dyDescent="0.3"/>
  <cols>
    <col min="3" max="3" width="9.109375" style="22"/>
  </cols>
  <sheetData>
    <row r="1" spans="1:5" x14ac:dyDescent="0.3">
      <c r="A1" t="s">
        <v>111</v>
      </c>
    </row>
    <row r="2" spans="1:5" x14ac:dyDescent="0.3">
      <c r="D2" t="s">
        <v>77</v>
      </c>
      <c r="E2" t="s">
        <v>120</v>
      </c>
    </row>
    <row r="3" spans="1:5" x14ac:dyDescent="0.3">
      <c r="A3" t="s">
        <v>110</v>
      </c>
      <c r="D3">
        <v>920</v>
      </c>
      <c r="E3">
        <v>950</v>
      </c>
    </row>
    <row r="4" spans="1:5" x14ac:dyDescent="0.3">
      <c r="A4" t="s">
        <v>112</v>
      </c>
      <c r="D4">
        <v>35</v>
      </c>
      <c r="E4">
        <v>40</v>
      </c>
    </row>
    <row r="5" spans="1:5" x14ac:dyDescent="0.3">
      <c r="A5" t="s">
        <v>113</v>
      </c>
      <c r="D5">
        <v>261</v>
      </c>
      <c r="E5">
        <v>265</v>
      </c>
    </row>
    <row r="6" spans="1:5" x14ac:dyDescent="0.3">
      <c r="A6" t="s">
        <v>114</v>
      </c>
      <c r="D6">
        <v>17</v>
      </c>
      <c r="E6">
        <v>20</v>
      </c>
    </row>
    <row r="7" spans="1:5" x14ac:dyDescent="0.3">
      <c r="A7" t="s">
        <v>115</v>
      </c>
      <c r="D7">
        <v>1000</v>
      </c>
    </row>
    <row r="8" spans="1:5" x14ac:dyDescent="0.3">
      <c r="A8" t="s">
        <v>116</v>
      </c>
      <c r="D8">
        <v>95</v>
      </c>
      <c r="E8">
        <v>100</v>
      </c>
    </row>
    <row r="9" spans="1:5" x14ac:dyDescent="0.3">
      <c r="A9" t="s">
        <v>117</v>
      </c>
      <c r="D9">
        <v>1694</v>
      </c>
      <c r="E9">
        <v>1700</v>
      </c>
    </row>
    <row r="10" spans="1:5" x14ac:dyDescent="0.3">
      <c r="A10" t="s">
        <v>118</v>
      </c>
      <c r="D10">
        <v>165</v>
      </c>
      <c r="E10">
        <v>170</v>
      </c>
    </row>
    <row r="11" spans="1:5" x14ac:dyDescent="0.3">
      <c r="A11" t="s">
        <v>119</v>
      </c>
      <c r="D11">
        <v>234</v>
      </c>
      <c r="E11">
        <v>238</v>
      </c>
    </row>
    <row r="12" spans="1:5" x14ac:dyDescent="0.3">
      <c r="A12" t="s">
        <v>5</v>
      </c>
      <c r="D12">
        <f>SUM(D3:D11)</f>
        <v>4421</v>
      </c>
      <c r="E12">
        <f>SUM(E3:E11)</f>
        <v>3483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BAD946EE139A42BC98A2DC86BB0034" ma:contentTypeVersion="10" ma:contentTypeDescription="Create a new document." ma:contentTypeScope="" ma:versionID="386e3f42ed2f693e6243b01e64ff436b">
  <xsd:schema xmlns:xsd="http://www.w3.org/2001/XMLSchema" xmlns:xs="http://www.w3.org/2001/XMLSchema" xmlns:p="http://schemas.microsoft.com/office/2006/metadata/properties" xmlns:ns3="c24351ec-a2f9-4397-ab49-a9acc53279f1" targetNamespace="http://schemas.microsoft.com/office/2006/metadata/properties" ma:root="true" ma:fieldsID="4d61f18a1966f9c452172c09978851e3" ns3:_="">
    <xsd:import namespace="c24351ec-a2f9-4397-ab49-a9acc53279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351ec-a2f9-4397-ab49-a9acc53279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B77C5C-A10B-4272-874F-527493B957BB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c24351ec-a2f9-4397-ab49-a9acc53279f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128CA7F-B2DA-40B1-9121-D958791CC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351ec-a2f9-4397-ab49-a9acc53279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B368C9-5F70-4CA4-9C83-31FFE7A830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2021-22 Draft</vt:lpstr>
      <vt:lpstr>12.11.20 staffing budget</vt:lpstr>
      <vt:lpstr>membership subs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 O'Hagen</dc:creator>
  <cp:lastModifiedBy>Town Clerk</cp:lastModifiedBy>
  <cp:lastPrinted>2021-01-22T08:36:35Z</cp:lastPrinted>
  <dcterms:created xsi:type="dcterms:W3CDTF">2020-01-24T09:44:48Z</dcterms:created>
  <dcterms:modified xsi:type="dcterms:W3CDTF">2021-01-22T08:44:10Z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0x0101007EBAD946EE139A42BC98A2DC86BB0034</vt:lpwstr>
  </property>
</Properties>
</file>